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<sst xmlns="http://schemas.openxmlformats.org/spreadsheetml/2006/main" count="32" uniqueCount="21">
  <si>
    <t>Metric calculations for gear cutting on a 40:1 dividing head</t>
  </si>
  <si>
    <t>Variables in Green</t>
  </si>
  <si>
    <t>Calculated Values in Orange</t>
  </si>
  <si>
    <t xml:space="preserve">Module = </t>
  </si>
  <si>
    <t>mm</t>
  </si>
  <si>
    <t>inches</t>
  </si>
  <si>
    <t>Gear 1</t>
  </si>
  <si>
    <t xml:space="preserve">Number of Teeth = </t>
  </si>
  <si>
    <t xml:space="preserve">Outside Diameter = </t>
  </si>
  <si>
    <t>Tooth Spacing (degrees)</t>
  </si>
  <si>
    <t xml:space="preserve">PCD = </t>
  </si>
  <si>
    <t>Hole ring, # of turns, # of holes</t>
  </si>
  <si>
    <t>Gear 2</t>
  </si>
  <si>
    <t xml:space="preserve">Depth of Cut = </t>
  </si>
  <si>
    <r>
      <rPr>
        <b/>
        <sz val="10"/>
        <rFont val="Arial Black"/>
        <family val="2"/>
      </rPr>
      <t>Ratio = (</t>
    </r>
    <r>
      <rPr>
        <b/>
        <sz val="8"/>
        <rFont val="Arial Black"/>
        <family val="2"/>
      </rPr>
      <t>GEAR1:GEAR2)</t>
    </r>
  </si>
  <si>
    <t xml:space="preserve">Center to Center = </t>
  </si>
  <si>
    <t>DP =</t>
  </si>
  <si>
    <t>module</t>
  </si>
  <si>
    <t>DP</t>
  </si>
  <si>
    <t>Hunting tooth gear (if needed)</t>
  </si>
  <si>
    <t>Gear 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</si>
</sst>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"/>
    <numFmt numFmtId="166" formatCode="0.0"/>
    <numFmt numFmtId="167" formatCode="0"/>
    <numFmt numFmtId="168" formatCode="#"/>
    <numFmt numFmtId="169" formatCode="0.00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 Black"/>
      <family val="2"/>
    </font>
    <font>
      <sz val="10"/>
      <color indexed="8"/>
      <name val="Arial Black"/>
      <family val="2"/>
    </font>
    <font>
      <b/>
      <sz val="8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3" fillId="2" borderId="1" xfId="0" applyFont="1" applyFill="1" applyBorder="1" applyAlignment="1">
      <alignment/>
    </xf>
    <xf numFmtId="164" fontId="3" fillId="3" borderId="2" xfId="0" applyFont="1" applyFill="1" applyBorder="1" applyAlignment="1">
      <alignment/>
    </xf>
    <xf numFmtId="164" fontId="4" fillId="0" borderId="0" xfId="0" applyFont="1" applyAlignment="1">
      <alignment horizontal="center"/>
    </xf>
    <xf numFmtId="164" fontId="4" fillId="3" borderId="2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/>
    </xf>
    <xf numFmtId="164" fontId="4" fillId="4" borderId="3" xfId="0" applyFont="1" applyFill="1" applyBorder="1" applyAlignment="1">
      <alignment horizontal="center" vertical="center"/>
    </xf>
    <xf numFmtId="164" fontId="2" fillId="5" borderId="4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4" fillId="0" borderId="0" xfId="0" applyFont="1" applyAlignment="1" applyProtection="1">
      <alignment horizontal="center"/>
      <protection hidden="1"/>
    </xf>
    <xf numFmtId="164" fontId="4" fillId="3" borderId="0" xfId="0" applyFont="1" applyFill="1" applyAlignment="1">
      <alignment horizontal="right"/>
    </xf>
    <xf numFmtId="166" fontId="4" fillId="4" borderId="0" xfId="0" applyNumberFormat="1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4" fontId="4" fillId="3" borderId="0" xfId="0" applyFont="1" applyFill="1" applyAlignment="1">
      <alignment horizontal="center"/>
    </xf>
    <xf numFmtId="167" fontId="4" fillId="4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164" fontId="2" fillId="0" borderId="0" xfId="0" applyFont="1" applyAlignment="1">
      <alignment/>
    </xf>
    <xf numFmtId="165" fontId="4" fillId="5" borderId="0" xfId="0" applyNumberFormat="1" applyFont="1" applyFill="1" applyAlignment="1" applyProtection="1">
      <alignment horizontal="center"/>
      <protection hidden="1"/>
    </xf>
    <xf numFmtId="168" fontId="3" fillId="3" borderId="1" xfId="0" applyNumberFormat="1" applyFont="1" applyFill="1" applyBorder="1" applyAlignment="1">
      <alignment/>
    </xf>
    <xf numFmtId="164" fontId="3" fillId="5" borderId="0" xfId="0" applyFont="1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4" fillId="0" borderId="0" xfId="0" applyFont="1" applyAlignment="1">
      <alignment/>
    </xf>
    <xf numFmtId="165" fontId="4" fillId="5" borderId="0" xfId="0" applyNumberFormat="1" applyFont="1" applyFill="1" applyAlignment="1">
      <alignment horizontal="center"/>
    </xf>
    <xf numFmtId="164" fontId="4" fillId="0" borderId="0" xfId="0" applyFont="1" applyAlignment="1">
      <alignment horizontal="center" vertical="center"/>
    </xf>
    <xf numFmtId="169" fontId="4" fillId="5" borderId="0" xfId="0" applyNumberFormat="1" applyFont="1" applyFill="1" applyAlignment="1">
      <alignment horizontal="center"/>
    </xf>
    <xf numFmtId="164" fontId="4" fillId="3" borderId="0" xfId="0" applyFont="1" applyFill="1" applyAlignment="1">
      <alignment horizontal="right" vertical="center"/>
    </xf>
    <xf numFmtId="164" fontId="2" fillId="3" borderId="0" xfId="0" applyFont="1" applyFill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40" zoomScaleNormal="140" workbookViewId="0" topLeftCell="A1">
      <selection activeCell="B30" sqref="B30"/>
    </sheetView>
  </sheetViews>
  <sheetFormatPr defaultColWidth="10.28125" defaultRowHeight="12.75"/>
  <cols>
    <col min="1" max="1" width="12.421875" style="1" customWidth="1"/>
    <col min="2" max="2" width="32.8515625" style="1" customWidth="1"/>
    <col min="3" max="3" width="14.57421875" style="2" customWidth="1"/>
    <col min="4" max="4" width="9.421875" style="3" customWidth="1"/>
    <col min="5" max="5" width="22.421875" style="1" customWidth="1"/>
    <col min="6" max="6" width="12.57421875" style="4" customWidth="1"/>
    <col min="7" max="7" width="10.57421875" style="5" customWidth="1"/>
    <col min="8" max="8" width="3.421875" style="6" hidden="1" customWidth="1"/>
    <col min="9" max="16384" width="11.57421875" style="0" customWidth="1"/>
  </cols>
  <sheetData>
    <row r="1" ht="12.75">
      <c r="H1" s="7">
        <v>15</v>
      </c>
    </row>
    <row r="2" spans="1:8" ht="12.75">
      <c r="A2" s="8"/>
      <c r="B2" s="9" t="s">
        <v>0</v>
      </c>
      <c r="C2" s="9"/>
      <c r="D2" s="9"/>
      <c r="E2" s="9"/>
      <c r="F2" s="9"/>
      <c r="H2" s="10">
        <v>16</v>
      </c>
    </row>
    <row r="3" spans="1:8" ht="12.75">
      <c r="A3" s="8"/>
      <c r="B3" s="11" t="s">
        <v>1</v>
      </c>
      <c r="C3" s="11"/>
      <c r="D3" s="12" t="s">
        <v>2</v>
      </c>
      <c r="E3" s="12"/>
      <c r="F3" s="12"/>
      <c r="H3" s="10">
        <v>17</v>
      </c>
    </row>
    <row r="4" spans="1:8" ht="12.75">
      <c r="A4" s="8"/>
      <c r="B4" s="8"/>
      <c r="C4" s="13"/>
      <c r="D4" s="14"/>
      <c r="E4" s="8"/>
      <c r="F4" s="15"/>
      <c r="H4" s="10">
        <v>18</v>
      </c>
    </row>
    <row r="5" spans="1:8" ht="12.75">
      <c r="A5" s="16"/>
      <c r="B5" s="17" t="s">
        <v>3</v>
      </c>
      <c r="C5" s="18">
        <v>1</v>
      </c>
      <c r="D5" s="14"/>
      <c r="E5"/>
      <c r="F5"/>
      <c r="H5" s="10">
        <v>19</v>
      </c>
    </row>
    <row r="6" spans="1:8" ht="12.75">
      <c r="A6" s="8"/>
      <c r="B6"/>
      <c r="C6"/>
      <c r="D6"/>
      <c r="E6"/>
      <c r="F6" s="19" t="s">
        <v>4</v>
      </c>
      <c r="G6" s="20" t="s">
        <v>5</v>
      </c>
      <c r="H6" s="10">
        <v>21</v>
      </c>
    </row>
    <row r="7" spans="1:8" ht="12.75">
      <c r="A7" s="21" t="s">
        <v>6</v>
      </c>
      <c r="B7" s="17" t="s">
        <v>7</v>
      </c>
      <c r="C7" s="22">
        <v>18</v>
      </c>
      <c r="D7" s="14"/>
      <c r="E7" s="17" t="s">
        <v>8</v>
      </c>
      <c r="F7" s="23">
        <f>(C7+2)*C5</f>
        <v>20</v>
      </c>
      <c r="G7" s="23">
        <f aca="true" t="shared" si="0" ref="G7:G8">F7/25.4</f>
        <v>0.78740157480315</v>
      </c>
      <c r="H7" s="10">
        <v>23</v>
      </c>
    </row>
    <row r="8" spans="1:8" ht="12.75">
      <c r="A8" s="24"/>
      <c r="B8" s="17" t="s">
        <v>9</v>
      </c>
      <c r="C8" s="25">
        <f>360/C7</f>
        <v>20</v>
      </c>
      <c r="D8" s="14"/>
      <c r="E8" s="17" t="s">
        <v>10</v>
      </c>
      <c r="F8" s="23">
        <f>C7*C5</f>
        <v>18</v>
      </c>
      <c r="G8" s="23">
        <f t="shared" si="0"/>
        <v>0.708661417322835</v>
      </c>
      <c r="H8" s="26">
        <v>27</v>
      </c>
    </row>
    <row r="9" spans="1:8" ht="12.75">
      <c r="A9" s="24"/>
      <c r="B9" s="17" t="s">
        <v>11</v>
      </c>
      <c r="C9" s="27">
        <f>IF(INT(H1/(C7/(GCD((ABS(40-C7)),C7))))=H1/(C7/(GCD((ABS(40-C7)),C7))),H1,IF(INT(H2/(C7/(GCD((ABS(40-C7)),C7))))=H2/(C7/(GCD((ABS(40-C7)),C7))),H2,IF(INT(H3/(C7/(GCD((ABS(40-C7)),C7))))=H3/(C7/(GCD((ABS(40-C7)),C7))),H3,IF(INT(H4/(C7/(GCD((ABS(40-C7)),C7))))=H4/(C7/(GCD((ABS(40-C7)),C7))),H4,IF(INT(H5/(C7/(GCD((ABS(40-C7)),C7))))=H5/(C7/(GCD((ABS(40-C7)),C7))),H5,IF(INT(H6/(C7/(GCD((ABS(40-C7)),C7))))=H6/(C7/(GCD((ABS(40-C7)),C7))),H6,IF(INT(H7/(C7/(GCD((ABS(40-C7)),C7))))=H7/(C7/(GCD((ABS(40-C7)),C7))),H7,IF(INT(H8/(C7/(GCD((ABS(40-C7)),C7))))=H8/(C7/(GCD((ABS(40-C7)),C7))),H8,IF(INT(H9/(C7/(GCD((ABS(40-C7)),C7))))=H9/(C7/(GCD((ABS(40-C7)),C7))),H9,IF(INT(H10/(C7/(GCD((ABS(40-C7)),C7))))=H10/(C7/(GCD((ABS(40-C7)),C7))),H10,IF(INT(H11/(C7/(GCD((ABS(40-C7)),C7))))=H11/(C7/(GCD((ABS(40-C7)),C7))),H11,IF(INT(H12/(C7/(GCD((ABS(40-C7)),C7))))=H12/(C7/(GCD((ABS(40-C7)),C7))),H12,IF(INT(H13/(C7/(GCD((ABS(40-C7)),C7))))=H13/(C7/(GCD((ABS(40-C7)),C7))),H13,IF(INT(H14/(C7/(GCD((ABS(40-C7)),C7))))=H14/(C7/(GCD((ABS(40-C7)),C7))),H14,IF(INT(H15/(C7/(GCD((ABS(40-C7)),C7))))=H15/(C7/(GCD((ABS(40-C7)),C7))),H15,IF(INT(H16/(C7/(GCD((ABS(40-C7)),C7))))=H16/(C7/(GCD((ABS(40-C7)),C7))),H16,IF(INT(H17/(C7/(GCD((ABS(40-C7)),C7))))=H17/(C7/(GCD((ABS(40-C7)),C7))),H17,IF(INT(H18/(C7/(GCD((ABS(40-C7)),C7))))=H18/(C7/(GCD((ABS(40-C7)),C7))),H18))))))))))))))))))</f>
        <v>18</v>
      </c>
      <c r="D9" s="28">
        <f>INT(40/C7)</f>
        <v>2</v>
      </c>
      <c r="E9" s="28">
        <f>C9/(C7/(GCD((ABS(40-C7)),C7)))*(40-(D9*C7))/(GCD((ABS(40-C7)),C7))</f>
        <v>4</v>
      </c>
      <c r="F9" s="15"/>
      <c r="H9" s="26">
        <v>29</v>
      </c>
    </row>
    <row r="10" spans="1:8" ht="12.75">
      <c r="A10" s="24"/>
      <c r="B10"/>
      <c r="C10"/>
      <c r="D10"/>
      <c r="E10"/>
      <c r="F10" s="15"/>
      <c r="H10" s="26">
        <v>31</v>
      </c>
    </row>
    <row r="11" spans="1:8" ht="12.75">
      <c r="A11" s="24"/>
      <c r="B11"/>
      <c r="C11"/>
      <c r="D11" s="14"/>
      <c r="E11" s="29"/>
      <c r="F11" s="15"/>
      <c r="H11" s="26">
        <v>33</v>
      </c>
    </row>
    <row r="12" spans="1:8" ht="12.75">
      <c r="A12" s="21" t="s">
        <v>12</v>
      </c>
      <c r="B12" s="17" t="s">
        <v>7</v>
      </c>
      <c r="C12" s="22">
        <v>99</v>
      </c>
      <c r="D12" s="14"/>
      <c r="E12" s="17" t="s">
        <v>8</v>
      </c>
      <c r="F12" s="23">
        <f>(C12+2)*C5</f>
        <v>101</v>
      </c>
      <c r="G12" s="23">
        <f aca="true" t="shared" si="1" ref="G12:G13">F12/25.4</f>
        <v>3.97637795275591</v>
      </c>
      <c r="H12" s="26">
        <v>37</v>
      </c>
    </row>
    <row r="13" spans="1:8" ht="12.75">
      <c r="A13" s="8"/>
      <c r="B13" s="17" t="s">
        <v>9</v>
      </c>
      <c r="C13" s="30">
        <f>360/C12</f>
        <v>3.6363636363636402</v>
      </c>
      <c r="D13" s="14"/>
      <c r="E13" s="17" t="s">
        <v>10</v>
      </c>
      <c r="F13" s="23">
        <f>C12*C5</f>
        <v>99</v>
      </c>
      <c r="G13" s="23">
        <f t="shared" si="1"/>
        <v>3.89763779527559</v>
      </c>
      <c r="H13" s="10">
        <v>39</v>
      </c>
    </row>
    <row r="14" spans="1:8" ht="12.75">
      <c r="A14" s="31"/>
      <c r="B14" s="17" t="s">
        <v>11</v>
      </c>
      <c r="C14" s="27">
        <f>IF(INT(H6/(C12/(GCD((ABS(40-C12)),C12))))=H6/(C12/(GCD((ABS(40-C12)),C12))),H6,IF(INT(H7/(C12/(GCD((ABS(40-C12)),C12))))=H7/(C12/(GCD((ABS(40-C12)),C12))),H7,IF(INT(H8/(C12/(GCD((ABS(40-C12)),C12))))=H8/(C12/(GCD((ABS(40-C12)),C12))),H8,IF(INT(H9/(C12/(GCD((ABS(40-C12)),C12))))=H9/(C12/(GCD((ABS(40-C12)),C12))),H9,IF(INT(H10/(C12/(GCD((ABS(40-C12)),C12))))=H10/(C12/(GCD((ABS(40-C12)),C12))),H10,IF(INT(H11/(C12/(GCD((ABS(40-C12)),C12))))=H11/(C12/(GCD((ABS(40-C12)),C12))),H11,IF(INT(H12/(C12/(GCD((ABS(40-C12)),C12))))=H12/(C12/(GCD((ABS(40-C12)),C12))),H12,IF(INT(H13/(C12/(GCD((ABS(40-C12)),C12))))=H13/(C12/(GCD((ABS(40-C12)),C12))),H13,IF(INT(H14/(C12/(GCD((ABS(40-C12)),C12))))=H14/(C12/(GCD((ABS(40-C12)),C12))),H14,IF(INT(H15/(C12/(GCD((ABS(40-C12)),C12))))=H15/(C12/(GCD((ABS(40-C12)),C12))),H15,IF(INT(H16/(C12/(GCD((ABS(40-C12)),C12))))=H16/(C12/(GCD((ABS(40-C12)),C12))),H16,IF(INT(H17/(C12/(GCD((ABS(40-C12)),C12))))=H17/(C12/(GCD((ABS(40-C12)),C12))),H17,IF(INT(H18/(C12/(GCD((ABS(40-C12)),C12))))=H18/(C12/(GCD((ABS(40-C12)),C12))),H18,IF(INT(H19/(C12/(GCD((ABS(40-C12)),C12))))=H19/(C12/(GCD((ABS(40-C12)),C12))),H19,IF(INT(H20/(C12/(GCD((ABS(40-C12)),C12))))=H20/(C12/(GCD((ABS(40-C12)),C12))),H20,IF(INT(H21/(C12/(GCD((ABS(40-C12)),C12))))=H21/(C12/(GCD((ABS(40-C12)),C12))),H21,IF(INT(H22/(C12/(GCD((ABS(40-C12)),C12))))=H22/(C12/(GCD((ABS(40-C12)),C12))),H22,IF(INT(H23/(C12/(GCD((ABS(40-C12)),C12))))=H23/(C12/(GCD((ABS(40-C12)),C12))),H23))))))))))))))))))</f>
        <v>0</v>
      </c>
      <c r="D14" s="28">
        <f>INT(40/C12)</f>
        <v>0</v>
      </c>
      <c r="E14" s="28">
        <f>C14/(C12/(GCD((ABS(40-C12)),C12)))*(40-(D14*C12))/(GCD((ABS(40-C12)),C12))</f>
        <v>0</v>
      </c>
      <c r="F14" s="15"/>
      <c r="H14" s="10">
        <v>41</v>
      </c>
    </row>
    <row r="15" spans="1:8" ht="12.75">
      <c r="A15" s="8"/>
      <c r="B15" s="8"/>
      <c r="C15" s="13"/>
      <c r="D15" s="14"/>
      <c r="E15" s="29"/>
      <c r="F15" s="15"/>
      <c r="H15" s="10">
        <v>43</v>
      </c>
    </row>
    <row r="16" spans="1:8" ht="12.75">
      <c r="A16" s="8"/>
      <c r="B16" s="17" t="s">
        <v>13</v>
      </c>
      <c r="C16" s="32">
        <f>2.16*C5</f>
        <v>2.16</v>
      </c>
      <c r="D16" s="14"/>
      <c r="E16"/>
      <c r="F16"/>
      <c r="H16" s="10">
        <v>47</v>
      </c>
    </row>
    <row r="17" spans="1:8" ht="15.75">
      <c r="A17" s="8"/>
      <c r="B17" s="17" t="s">
        <v>14</v>
      </c>
      <c r="C17" s="30">
        <f>TRUNC(C7/C12,2)&amp;":1"</f>
        <v>0</v>
      </c>
      <c r="D17" s="14"/>
      <c r="E17" s="17" t="s">
        <v>15</v>
      </c>
      <c r="F17" s="23">
        <f>(F8+F13)/2</f>
        <v>58.5</v>
      </c>
      <c r="G17" s="23">
        <f>F17/25.4</f>
        <v>2.30314960629921</v>
      </c>
      <c r="H17" s="10">
        <v>49</v>
      </c>
    </row>
    <row r="18" spans="1:8" ht="12.75">
      <c r="A18" s="8"/>
      <c r="B18" s="8"/>
      <c r="C18" s="13"/>
      <c r="D18" s="14"/>
      <c r="E18" s="8"/>
      <c r="F18" s="15"/>
      <c r="H18" s="10">
        <v>39</v>
      </c>
    </row>
    <row r="19" spans="1:8" ht="12.75">
      <c r="A19" s="8"/>
      <c r="B19" s="33" t="s">
        <v>16</v>
      </c>
      <c r="C19" s="22">
        <v>24</v>
      </c>
      <c r="D19" s="34" t="s">
        <v>17</v>
      </c>
      <c r="E19" s="32">
        <f aca="true" t="shared" si="2" ref="E19:E20">25.4/C19</f>
        <v>1.05833333333333</v>
      </c>
      <c r="F19" s="15"/>
      <c r="H19" s="10">
        <v>41</v>
      </c>
    </row>
    <row r="20" spans="1:8" ht="12.75">
      <c r="A20" s="8"/>
      <c r="B20" s="17" t="s">
        <v>3</v>
      </c>
      <c r="C20" s="18">
        <v>0.5</v>
      </c>
      <c r="D20" s="34" t="s">
        <v>18</v>
      </c>
      <c r="E20" s="32">
        <f t="shared" si="2"/>
        <v>50.8</v>
      </c>
      <c r="F20" s="15"/>
      <c r="H20" s="10">
        <v>43</v>
      </c>
    </row>
    <row r="21" spans="1:8" ht="12.75">
      <c r="A21" s="8"/>
      <c r="B21" s="35"/>
      <c r="C21"/>
      <c r="D21" s="14"/>
      <c r="E21" s="8"/>
      <c r="F21" s="15"/>
      <c r="H21" s="10">
        <v>47</v>
      </c>
    </row>
    <row r="22" spans="1:8" ht="12.75">
      <c r="A22" s="36" t="s">
        <v>19</v>
      </c>
      <c r="B22" s="36"/>
      <c r="C22"/>
      <c r="D22"/>
      <c r="E22"/>
      <c r="F22" s="15"/>
      <c r="H22" s="10">
        <v>49</v>
      </c>
    </row>
    <row r="23" spans="1:7" ht="12.75">
      <c r="A23" s="21" t="s">
        <v>20</v>
      </c>
      <c r="B23" s="17" t="s">
        <v>7</v>
      </c>
      <c r="C23" s="22">
        <v>31</v>
      </c>
      <c r="D23" s="14"/>
      <c r="E23" s="17" t="s">
        <v>8</v>
      </c>
      <c r="F23" s="23">
        <f>(C23+2)*C5</f>
        <v>33</v>
      </c>
      <c r="G23" s="23">
        <f aca="true" t="shared" si="3" ref="G23:G24">F23/25.4</f>
        <v>1.2992125984251999</v>
      </c>
    </row>
    <row r="24" spans="1:7" ht="12.75">
      <c r="A24" s="24"/>
      <c r="B24" s="17" t="s">
        <v>9</v>
      </c>
      <c r="C24" s="25">
        <f>360/C23</f>
        <v>11.6129032258065</v>
      </c>
      <c r="D24" s="14"/>
      <c r="E24" s="17" t="s">
        <v>10</v>
      </c>
      <c r="F24" s="23">
        <f>C23*C5</f>
        <v>31</v>
      </c>
      <c r="G24" s="23">
        <f t="shared" si="3"/>
        <v>1.22047244094488</v>
      </c>
    </row>
    <row r="25" spans="1:6" ht="12.75">
      <c r="A25" s="24"/>
      <c r="B25" s="17" t="s">
        <v>11</v>
      </c>
      <c r="C25" s="27">
        <f>IF(INT(H17/(C23/(GCD((ABS(40-C23)),C23))))=H17/(C23/(GCD((ABS(40-C23)),C23))),H17,IF(INT(H18/(C23/(GCD((ABS(40-C23)),C23))))=H18/(C23/(GCD((ABS(40-C23)),C23))),H18,IF(INT(H19/(C23/(GCD((ABS(40-C23)),C23))))=H19/(C23/(GCD((ABS(40-C23)),C23))),H19,IF(INT(H20/(C23/(GCD((ABS(40-C23)),C23))))=H20/(C23/(GCD((ABS(40-C23)),C23))),H20,IF(INT(H21/(C23/(GCD((ABS(40-C23)),C23))))=H21/(C23/(GCD((ABS(40-C23)),C23))),H21,IF(INT(H22/(C23/(GCD((ABS(40-C23)),C23))))=H22/(C23/(GCD((ABS(40-C23)),C23))),H22,IF(INT(H23/(C23/(GCD((ABS(40-C23)),C23))))=H23/(C23/(GCD((ABS(40-C23)),C23))),H23,IF(INT(H24/(C23/(GCD((ABS(40-C23)),C23))))=H24/(C23/(GCD((ABS(40-C23)),C23))),H24,IF(INT(H25/(C23/(GCD((ABS(40-C23)),C23))))=H25/(C23/(GCD((ABS(40-C23)),C23))),H25,IF(INT(H26/(C23/(GCD((ABS(40-C23)),C23))))=H26/(C23/(GCD((ABS(40-C23)),C23))),H26,IF(INT(H27/(C23/(GCD((ABS(40-C23)),C23))))=H27/(C23/(GCD((ABS(40-C23)),C23))),H27,IF(INT(H28/(C23/(GCD((ABS(40-C23)),C23))))=H28/(C23/(GCD((ABS(40-C23)),C23))),H28,IF(INT(H29/(C23/(GCD((ABS(40-C23)),C23))))=H29/(C23/(GCD((ABS(40-C23)),C23))),H29,IF(INT(H30/(C23/(GCD((ABS(40-C23)),C23))))=H30/(C23/(GCD((ABS(40-C23)),C23))),H30,IF(INT(H31/(C23/(GCD((ABS(40-C23)),C23))))=H31/(C23/(GCD((ABS(40-C23)),C23))),H31,IF(INT(H32/(C23/(GCD((ABS(40-C23)),C23))))=H32/(C23/(GCD((ABS(40-C23)),C23))),H32,IF(INT(H33/(C23/(GCD((ABS(40-C23)),C23))))=H33/(C23/(GCD((ABS(40-C23)),C23))),H33,IF(INT(H34/(C23/(GCD((ABS(40-C23)),C23))))=H34/(C23/(GCD((ABS(40-C23)),C23))),H34))))))))))))))))))</f>
        <v>0</v>
      </c>
      <c r="D25" s="28">
        <f>INT(40/C23)</f>
        <v>1</v>
      </c>
      <c r="E25" s="28">
        <f>C25/(C23/(GCD((ABS(40-C23)),C23)))*(40-(D25*C23))/(GCD((ABS(40-C23)),C23))</f>
        <v>0</v>
      </c>
      <c r="F25" s="15"/>
    </row>
  </sheetData>
  <sheetProtection selectLockedCells="1" selectUnlockedCells="1"/>
  <mergeCells count="4">
    <mergeCell ref="B2:F2"/>
    <mergeCell ref="B3:C3"/>
    <mergeCell ref="D3:F3"/>
    <mergeCell ref="A22:B22"/>
  </mergeCells>
  <dataValidations count="1">
    <dataValidation type="list" operator="equal" showInputMessage="1" showErrorMessage="1" promptTitle="Hunting Tooth gear" prompt="Pick from the list to produce a hunting tooth gear to even out tooth wear." sqref="C23">
      <formula1>"2,3,5,7,11,13,17,19,23,29,31,37,41,43,47,53,59,61,67,71,73,79,83,89,97,101,103,107,109,113,127,131,137,139,149,151"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2015-11-28T19:30:20Z</dcterms:created>
  <dcterms:modified xsi:type="dcterms:W3CDTF">2019-04-02T04:59:59Z</dcterms:modified>
  <cp:category/>
  <cp:version/>
  <cp:contentType/>
  <cp:contentStatus/>
  <cp:revision>60</cp:revision>
</cp:coreProperties>
</file>